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4 BILANCIO\INDICATORE tempistica pagamenti\Indicatore trimestrale tempestività pagamenti\Anno 2024\2 trimestre aprile-giugno\"/>
    </mc:Choice>
  </mc:AlternateContent>
  <xr:revisionPtr revIDLastSave="0" documentId="13_ncr:1_{4ADB8798-453C-4A95-BFF7-0E529B5855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H35" i="1"/>
  <c r="H45" i="1"/>
  <c r="M45" i="1" s="1"/>
  <c r="H46" i="1"/>
  <c r="M46" i="1" s="1"/>
  <c r="H47" i="1"/>
  <c r="M47" i="1" s="1"/>
  <c r="H48" i="1"/>
  <c r="M48" i="1" s="1"/>
  <c r="H49" i="1"/>
  <c r="M49" i="1" s="1"/>
  <c r="H50" i="1"/>
  <c r="M50" i="1" s="1"/>
  <c r="H51" i="1"/>
  <c r="M51" i="1" s="1"/>
  <c r="H52" i="1"/>
  <c r="M52" i="1" s="1"/>
  <c r="H13" i="1"/>
  <c r="L13" i="1" s="1"/>
  <c r="L52" i="1" l="1"/>
  <c r="L51" i="1"/>
  <c r="L50" i="1"/>
  <c r="L49" i="1"/>
  <c r="L48" i="1"/>
  <c r="L47" i="1"/>
  <c r="L46" i="1"/>
  <c r="L45" i="1"/>
  <c r="M13" i="1"/>
  <c r="H41" i="1"/>
  <c r="M41" i="1" s="1"/>
  <c r="H42" i="1"/>
  <c r="L42" i="1" s="1"/>
  <c r="H43" i="1"/>
  <c r="M43" i="1" s="1"/>
  <c r="H44" i="1"/>
  <c r="M44" i="1" s="1"/>
  <c r="H30" i="1"/>
  <c r="M30" i="1" s="1"/>
  <c r="H31" i="1"/>
  <c r="M31" i="1" s="1"/>
  <c r="H32" i="1"/>
  <c r="M32" i="1" s="1"/>
  <c r="H33" i="1"/>
  <c r="L33" i="1" s="1"/>
  <c r="H34" i="1"/>
  <c r="M34" i="1" s="1"/>
  <c r="H36" i="1"/>
  <c r="M36" i="1" s="1"/>
  <c r="H37" i="1"/>
  <c r="M37" i="1" s="1"/>
  <c r="H38" i="1"/>
  <c r="M38" i="1" s="1"/>
  <c r="H23" i="1"/>
  <c r="M23" i="1" s="1"/>
  <c r="H24" i="1"/>
  <c r="M24" i="1" s="1"/>
  <c r="H25" i="1"/>
  <c r="L25" i="1" s="1"/>
  <c r="H26" i="1"/>
  <c r="L26" i="1" s="1"/>
  <c r="H27" i="1"/>
  <c r="M27" i="1" s="1"/>
  <c r="H28" i="1"/>
  <c r="M28" i="1" s="1"/>
  <c r="H29" i="1"/>
  <c r="M29" i="1" s="1"/>
  <c r="H39" i="1"/>
  <c r="M39" i="1" s="1"/>
  <c r="H40" i="1"/>
  <c r="M40" i="1" s="1"/>
  <c r="H8" i="1"/>
  <c r="L8" i="1" s="1"/>
  <c r="H9" i="1"/>
  <c r="M9" i="1" s="1"/>
  <c r="H10" i="1"/>
  <c r="M10" i="1" s="1"/>
  <c r="H11" i="1"/>
  <c r="L11" i="1" s="1"/>
  <c r="H12" i="1"/>
  <c r="L12" i="1" s="1"/>
  <c r="H14" i="1"/>
  <c r="M14" i="1" s="1"/>
  <c r="H15" i="1"/>
  <c r="L15" i="1" s="1"/>
  <c r="H16" i="1"/>
  <c r="L16" i="1" s="1"/>
  <c r="H17" i="1"/>
  <c r="L17" i="1" s="1"/>
  <c r="H18" i="1"/>
  <c r="M18" i="1" s="1"/>
  <c r="H19" i="1"/>
  <c r="L19" i="1" s="1"/>
  <c r="H20" i="1"/>
  <c r="L20" i="1" s="1"/>
  <c r="H21" i="1"/>
  <c r="M21" i="1" s="1"/>
  <c r="H22" i="1"/>
  <c r="L22" i="1" s="1"/>
  <c r="H7" i="1"/>
  <c r="M7" i="1" s="1"/>
  <c r="E54" i="1"/>
  <c r="L44" i="1" l="1"/>
  <c r="L43" i="1"/>
  <c r="M42" i="1"/>
  <c r="L41" i="1"/>
  <c r="L38" i="1"/>
  <c r="L37" i="1"/>
  <c r="L36" i="1"/>
  <c r="L34" i="1"/>
  <c r="M33" i="1"/>
  <c r="L32" i="1"/>
  <c r="L31" i="1"/>
  <c r="L30" i="1"/>
  <c r="L29" i="1"/>
  <c r="L40" i="1"/>
  <c r="M25" i="1"/>
  <c r="L39" i="1"/>
  <c r="L28" i="1"/>
  <c r="L27" i="1"/>
  <c r="M26" i="1"/>
  <c r="L24" i="1"/>
  <c r="L23" i="1"/>
  <c r="M15" i="1"/>
  <c r="L10" i="1"/>
  <c r="M22" i="1"/>
  <c r="L21" i="1"/>
  <c r="M19" i="1"/>
  <c r="L18" i="1"/>
  <c r="M20" i="1"/>
  <c r="M16" i="1"/>
  <c r="L14" i="1"/>
  <c r="M11" i="1"/>
  <c r="L9" i="1"/>
  <c r="M17" i="1"/>
  <c r="M12" i="1"/>
  <c r="M8" i="1"/>
  <c r="L7" i="1"/>
  <c r="M54" i="1" l="1"/>
  <c r="F56" i="1" s="1"/>
</calcChain>
</file>

<file path=xl/sharedStrings.xml><?xml version="1.0" encoding="utf-8"?>
<sst xmlns="http://schemas.openxmlformats.org/spreadsheetml/2006/main" count="152" uniqueCount="127">
  <si>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</si>
  <si>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</si>
  <si>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</si>
  <si>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</si>
  <si>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</si>
  <si>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</si>
  <si>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</si>
  <si>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</si>
  <si>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</si>
  <si>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</si>
  <si>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</si>
  <si>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</si>
  <si>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</si>
  <si>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</si>
  <si>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</si>
  <si>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</si>
  <si>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</si>
  <si>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</si>
  <si>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</si>
  <si>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</si>
  <si>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1051 del 22/01/2024</t>
  </si>
  <si>
    <t>010-2024</t>
  </si>
  <si>
    <t>S.I.A.D. SRL</t>
  </si>
  <si>
    <t>2° trimestre 2024 - periodo dal 01/04/2024 al 30/06/2024</t>
  </si>
  <si>
    <t>4703 del 20/03/2024</t>
  </si>
  <si>
    <t>24VF+01061</t>
  </si>
  <si>
    <t>ITALCHIM</t>
  </si>
  <si>
    <t>5413 del 04/04/2024</t>
  </si>
  <si>
    <t>1559/FVIAC</t>
  </si>
  <si>
    <t>GRUPPO SPAGGIARI SPA</t>
  </si>
  <si>
    <t>5470 del 5/4/2024</t>
  </si>
  <si>
    <t>000027/PA</t>
  </si>
  <si>
    <t>SOLA OSCAR srl</t>
  </si>
  <si>
    <t>5471 del 5/4/2024</t>
  </si>
  <si>
    <t>POSTE ITALIANE</t>
  </si>
  <si>
    <t>5747 del 05/04/2024</t>
  </si>
  <si>
    <t>SSD Unione Scuole Pallacanestro</t>
  </si>
  <si>
    <t>5982 del 13/04/2024</t>
  </si>
  <si>
    <t>S355</t>
  </si>
  <si>
    <t>G.A.M. Gonzagarredi Montessori SRL</t>
  </si>
  <si>
    <t>6165 del 17/04/2024</t>
  </si>
  <si>
    <t>197/00</t>
  </si>
  <si>
    <t>Fondazione Rocca dei Bentivoglio</t>
  </si>
  <si>
    <t>6166 del 17/04/2024</t>
  </si>
  <si>
    <t>196/00</t>
  </si>
  <si>
    <t>5921 del 12/04/2024</t>
  </si>
  <si>
    <t>V3-6525</t>
  </si>
  <si>
    <t>BORGIONE CENTRO DIDATTICO</t>
  </si>
  <si>
    <t>6259 del 18/04/2024</t>
  </si>
  <si>
    <t>V3-7044</t>
  </si>
  <si>
    <t>7205 del 03/05/2024</t>
  </si>
  <si>
    <t xml:space="preserve">SP/109 </t>
  </si>
  <si>
    <t>EB SRL</t>
  </si>
  <si>
    <t>7206 del 03/05/2024</t>
  </si>
  <si>
    <t>SP/110</t>
  </si>
  <si>
    <t>7207 del 03/05/2024</t>
  </si>
  <si>
    <t xml:space="preserve">SP/108 </t>
  </si>
  <si>
    <t>7208 del 03/05/2024</t>
  </si>
  <si>
    <t>SP/107</t>
  </si>
  <si>
    <t>7264 del 4/05/2024</t>
  </si>
  <si>
    <t>7678 del 13/05/2024</t>
  </si>
  <si>
    <t>604-3</t>
  </si>
  <si>
    <t>Ente di gestione per i parchi</t>
  </si>
  <si>
    <t>7928 del 16/05/2024</t>
  </si>
  <si>
    <t>175-2024</t>
  </si>
  <si>
    <t>7975 del 17/05/2024</t>
  </si>
  <si>
    <t>V3-8782</t>
  </si>
  <si>
    <t>MORAGESTIONI SRL</t>
  </si>
  <si>
    <t>8030 del 18/05/2024</t>
  </si>
  <si>
    <t>237/LEPA</t>
  </si>
  <si>
    <t>8204 del 22/05/2024</t>
  </si>
  <si>
    <t>102HS</t>
  </si>
  <si>
    <t>EDU CONSULTING SRL</t>
  </si>
  <si>
    <t>8561 del 28/05/2024</t>
  </si>
  <si>
    <t>Cartoleria Aladdin</t>
  </si>
  <si>
    <t>8564 del 28/05/2024</t>
  </si>
  <si>
    <t>8578 del 28/05/2024</t>
  </si>
  <si>
    <t>11/FE</t>
  </si>
  <si>
    <t>Vincetti Sara</t>
  </si>
  <si>
    <t>8699 del 30/05/2024</t>
  </si>
  <si>
    <t>Cartoleria La Sfera</t>
  </si>
  <si>
    <t>8792 del 31/05/2024</t>
  </si>
  <si>
    <t>7PA-2024</t>
  </si>
  <si>
    <t>Circolo Musicale Bononcini</t>
  </si>
  <si>
    <t>8793 del 31/05/2024</t>
  </si>
  <si>
    <t>2024/0000036/06</t>
  </si>
  <si>
    <t>ASTRA VIAGGI SRL</t>
  </si>
  <si>
    <t>8840 del 01/06/2024</t>
  </si>
  <si>
    <t xml:space="preserve">25/01 </t>
  </si>
  <si>
    <t>Mazzieri SRL</t>
  </si>
  <si>
    <t>8844 del 01/06/2024</t>
  </si>
  <si>
    <t>9</t>
  </si>
  <si>
    <t>8845 del 01/06/2024</t>
  </si>
  <si>
    <t>10</t>
  </si>
  <si>
    <t>8909 del 3/6/2024</t>
  </si>
  <si>
    <t>1/9</t>
  </si>
  <si>
    <t>8910 del 3/6/2024</t>
  </si>
  <si>
    <t>1/8</t>
  </si>
  <si>
    <t>8915 del 3/6/2024</t>
  </si>
  <si>
    <t>1/6</t>
  </si>
  <si>
    <t>8918 del 3/6/2024</t>
  </si>
  <si>
    <t>1/7</t>
  </si>
  <si>
    <t>9031 del 03/06/2024</t>
  </si>
  <si>
    <t>119HS</t>
  </si>
  <si>
    <t>9160 del 05/06/2024</t>
  </si>
  <si>
    <t>SP/139</t>
  </si>
  <si>
    <t>9161 del 05/06/2024</t>
  </si>
  <si>
    <t>SP/141</t>
  </si>
  <si>
    <t>9162 del 05/06/2024</t>
  </si>
  <si>
    <t>SP/140</t>
  </si>
  <si>
    <t>9164 del 05/06/2024</t>
  </si>
  <si>
    <t>SP/138</t>
  </si>
  <si>
    <t>9307 del 07/06/2024</t>
  </si>
  <si>
    <t>743/PI</t>
  </si>
  <si>
    <t>Fondazione Museo Nazionale della scienza</t>
  </si>
  <si>
    <t>9311 del 07/06/2024</t>
  </si>
  <si>
    <t>9430 del 11/06/2024</t>
  </si>
  <si>
    <t>2024-PA-0000023</t>
  </si>
  <si>
    <t>NOW SRL</t>
  </si>
  <si>
    <t>9748 del 14/06/2024</t>
  </si>
  <si>
    <t>9PA-2024</t>
  </si>
  <si>
    <t>10367 del 26/06/2024</t>
  </si>
  <si>
    <t>48/PA2024</t>
  </si>
  <si>
    <t>B.B.M. SRL</t>
  </si>
  <si>
    <t>10371 del 26/06/2024</t>
  </si>
  <si>
    <t>FATTPA 1_24</t>
  </si>
  <si>
    <t>De Benedittis Caludia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</si>
</sst>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-410]d\ mmmm\ yyyy;@"/>
    <numFmt numFmtId="166" formatCode="d/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1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37" zoomScaleNormal="100" workbookViewId="0">
      <selection activeCell="I56" sqref="I56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9.42578125" customWidth="1"/>
    <col min="10" max="10" width="11.5703125" customWidth="1"/>
    <col min="11" max="11" width="12.140625" customWidth="1"/>
    <col min="12" max="12" width="12.42578125" customWidth="1"/>
    <col min="13" max="13" width="17.5703125" customWidth="1"/>
  </cols>
  <sheetData>
    <row r="1" spans="1:13" ht="20.2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95" customHeight="1" x14ac:dyDescent="0.2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8.95" customHeight="1" x14ac:dyDescent="0.25">
      <c r="A3" s="15"/>
      <c r="B3" s="15"/>
      <c r="C3" s="15"/>
      <c r="D3" s="15"/>
      <c r="E3" s="15"/>
      <c r="F3" s="15"/>
      <c r="G3" s="25" t="s">
        <v>23</v>
      </c>
      <c r="H3" s="15"/>
      <c r="I3" s="15"/>
      <c r="J3" s="15"/>
      <c r="K3" s="15"/>
      <c r="L3" s="15"/>
      <c r="M3" s="15"/>
    </row>
    <row r="4" spans="1:13" ht="18.95" customHeight="1" x14ac:dyDescent="0.25">
      <c r="A4" s="10"/>
      <c r="B4" s="10"/>
      <c r="C4" s="10"/>
      <c r="D4" s="10"/>
      <c r="E4" s="15"/>
      <c r="F4" s="10"/>
      <c r="G4" s="10"/>
      <c r="H4" s="10"/>
      <c r="I4" s="15"/>
      <c r="J4" s="15"/>
      <c r="K4" s="15"/>
      <c r="L4" s="15"/>
      <c r="M4" s="10"/>
    </row>
    <row r="5" spans="1:13" x14ac:dyDescent="0.25">
      <c r="F5" s="55" t="s">
        <v>12</v>
      </c>
      <c r="G5" s="55"/>
      <c r="H5" s="55"/>
      <c r="I5" s="55" t="s">
        <v>13</v>
      </c>
      <c r="J5" s="55"/>
      <c r="K5" s="55"/>
      <c r="L5" s="20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8" t="s">
        <v>9</v>
      </c>
      <c r="G6" s="19" t="s">
        <v>10</v>
      </c>
      <c r="H6" s="21" t="s">
        <v>14</v>
      </c>
      <c r="I6" s="22" t="s">
        <v>15</v>
      </c>
      <c r="J6" s="22" t="s">
        <v>16</v>
      </c>
      <c r="K6" s="22" t="s">
        <v>18</v>
      </c>
      <c r="L6" s="22" t="s">
        <v>17</v>
      </c>
      <c r="M6" s="22" t="s">
        <v>11</v>
      </c>
    </row>
    <row r="7" spans="1:13" ht="30" customHeight="1" x14ac:dyDescent="0.25">
      <c r="A7" s="45" t="s">
        <v>20</v>
      </c>
      <c r="B7" s="45" t="s">
        <v>21</v>
      </c>
      <c r="C7" s="47">
        <v>45299</v>
      </c>
      <c r="D7" s="48" t="s">
        <v>22</v>
      </c>
      <c r="E7" s="49">
        <v>39910</v>
      </c>
      <c r="F7" s="50">
        <v>45329</v>
      </c>
      <c r="G7" s="14">
        <v>45473</v>
      </c>
      <c r="H7" s="16">
        <f>SUM(G7-F7)</f>
        <v>144</v>
      </c>
      <c r="I7" s="16"/>
      <c r="J7" s="16"/>
      <c r="K7" s="16">
        <v>0</v>
      </c>
      <c r="L7" s="16">
        <f>SUM(H7-K7)</f>
        <v>144</v>
      </c>
      <c r="M7" s="17">
        <f t="shared" ref="M7:M52" si="0">SUM(E7*H7)</f>
        <v>5747040</v>
      </c>
    </row>
    <row r="8" spans="1:13" ht="30" customHeight="1" x14ac:dyDescent="0.25">
      <c r="A8" s="26" t="s">
        <v>24</v>
      </c>
      <c r="B8" s="30" t="s">
        <v>25</v>
      </c>
      <c r="C8" s="27">
        <v>45364</v>
      </c>
      <c r="D8" s="28" t="s">
        <v>26</v>
      </c>
      <c r="E8" s="6">
        <v>20</v>
      </c>
      <c r="F8" s="8">
        <v>45401</v>
      </c>
      <c r="G8" s="33">
        <v>45386</v>
      </c>
      <c r="H8" s="16">
        <f t="shared" ref="H8:H52" si="1">SUM(G8-F8)</f>
        <v>-15</v>
      </c>
      <c r="I8" s="16"/>
      <c r="J8" s="16"/>
      <c r="K8" s="16">
        <v>0</v>
      </c>
      <c r="L8" s="16">
        <f t="shared" ref="L8:L52" si="2">SUM(H8-K8)</f>
        <v>-15</v>
      </c>
      <c r="M8" s="17">
        <f t="shared" si="0"/>
        <v>-300</v>
      </c>
    </row>
    <row r="9" spans="1:13" ht="30" customHeight="1" x14ac:dyDescent="0.25">
      <c r="A9" s="2" t="s">
        <v>27</v>
      </c>
      <c r="B9" s="2" t="s">
        <v>28</v>
      </c>
      <c r="C9" s="8">
        <v>45378</v>
      </c>
      <c r="D9" s="3" t="s">
        <v>29</v>
      </c>
      <c r="E9" s="6">
        <v>1497.6</v>
      </c>
      <c r="F9" s="8">
        <v>45415</v>
      </c>
      <c r="G9" s="14">
        <v>45387</v>
      </c>
      <c r="H9" s="16">
        <f t="shared" si="1"/>
        <v>-28</v>
      </c>
      <c r="I9" s="16"/>
      <c r="J9" s="16"/>
      <c r="K9" s="16">
        <v>0</v>
      </c>
      <c r="L9" s="16">
        <f t="shared" si="2"/>
        <v>-28</v>
      </c>
      <c r="M9" s="17">
        <f t="shared" si="0"/>
        <v>-41932.799999999996</v>
      </c>
    </row>
    <row r="10" spans="1:13" ht="30" customHeight="1" x14ac:dyDescent="0.25">
      <c r="A10" s="26" t="s">
        <v>30</v>
      </c>
      <c r="B10" s="39" t="s">
        <v>31</v>
      </c>
      <c r="C10" s="27">
        <v>45382</v>
      </c>
      <c r="D10" s="28" t="s">
        <v>32</v>
      </c>
      <c r="E10" s="6">
        <v>2380.36</v>
      </c>
      <c r="F10" s="8">
        <v>45416</v>
      </c>
      <c r="G10" s="14">
        <v>45387</v>
      </c>
      <c r="H10" s="16">
        <f t="shared" si="1"/>
        <v>-29</v>
      </c>
      <c r="I10" s="16"/>
      <c r="J10" s="16"/>
      <c r="K10" s="16">
        <v>0</v>
      </c>
      <c r="L10" s="16">
        <f t="shared" si="2"/>
        <v>-29</v>
      </c>
      <c r="M10" s="17">
        <f t="shared" si="0"/>
        <v>-69030.44</v>
      </c>
    </row>
    <row r="11" spans="1:13" ht="30" customHeight="1" x14ac:dyDescent="0.25">
      <c r="A11" s="26" t="s">
        <v>33</v>
      </c>
      <c r="B11" s="40">
        <v>1024090749</v>
      </c>
      <c r="C11" s="27">
        <v>45386</v>
      </c>
      <c r="D11" s="3" t="s">
        <v>34</v>
      </c>
      <c r="E11" s="6">
        <v>43.79</v>
      </c>
      <c r="F11" s="8">
        <v>45416</v>
      </c>
      <c r="G11" s="14">
        <v>45387</v>
      </c>
      <c r="H11" s="16">
        <f t="shared" si="1"/>
        <v>-29</v>
      </c>
      <c r="I11" s="16"/>
      <c r="J11" s="16"/>
      <c r="K11" s="16">
        <v>0</v>
      </c>
      <c r="L11" s="16">
        <f t="shared" si="2"/>
        <v>-29</v>
      </c>
      <c r="M11" s="17">
        <f t="shared" si="0"/>
        <v>-1269.9100000000001</v>
      </c>
    </row>
    <row r="12" spans="1:13" ht="30" customHeight="1" x14ac:dyDescent="0.25">
      <c r="A12" s="26" t="s">
        <v>35</v>
      </c>
      <c r="B12" s="41">
        <v>1</v>
      </c>
      <c r="C12" s="27">
        <v>45386</v>
      </c>
      <c r="D12" s="28" t="s">
        <v>36</v>
      </c>
      <c r="E12" s="6">
        <v>2400</v>
      </c>
      <c r="F12" s="8">
        <v>45416</v>
      </c>
      <c r="G12" s="14">
        <v>45387</v>
      </c>
      <c r="H12" s="16">
        <f t="shared" si="1"/>
        <v>-29</v>
      </c>
      <c r="I12" s="16"/>
      <c r="J12" s="16"/>
      <c r="K12" s="16">
        <v>0</v>
      </c>
      <c r="L12" s="16">
        <f t="shared" si="2"/>
        <v>-29</v>
      </c>
      <c r="M12" s="17">
        <f t="shared" si="0"/>
        <v>-69600</v>
      </c>
    </row>
    <row r="13" spans="1:13" ht="30" customHeight="1" x14ac:dyDescent="0.25">
      <c r="A13" s="26" t="s">
        <v>45</v>
      </c>
      <c r="B13" s="42" t="s">
        <v>46</v>
      </c>
      <c r="C13" s="27">
        <v>45387</v>
      </c>
      <c r="D13" s="28" t="s">
        <v>47</v>
      </c>
      <c r="E13" s="6">
        <v>39.090000000000003</v>
      </c>
      <c r="F13" s="8">
        <v>45429</v>
      </c>
      <c r="G13" s="33">
        <v>45399</v>
      </c>
      <c r="H13" s="16">
        <f t="shared" si="1"/>
        <v>-30</v>
      </c>
      <c r="I13" s="16"/>
      <c r="J13" s="16"/>
      <c r="K13" s="16">
        <v>0</v>
      </c>
      <c r="L13" s="16">
        <f t="shared" si="2"/>
        <v>-30</v>
      </c>
      <c r="M13" s="17">
        <f t="shared" si="0"/>
        <v>-1172.7</v>
      </c>
    </row>
    <row r="14" spans="1:13" ht="30" customHeight="1" x14ac:dyDescent="0.25">
      <c r="A14" s="45" t="s">
        <v>37</v>
      </c>
      <c r="B14" s="46" t="s">
        <v>38</v>
      </c>
      <c r="C14" s="47">
        <v>45393</v>
      </c>
      <c r="D14" s="48" t="s">
        <v>39</v>
      </c>
      <c r="E14" s="49">
        <v>26527.86</v>
      </c>
      <c r="F14" s="50">
        <v>45423</v>
      </c>
      <c r="G14" s="14">
        <v>45473</v>
      </c>
      <c r="H14" s="16">
        <f t="shared" si="1"/>
        <v>50</v>
      </c>
      <c r="I14" s="16"/>
      <c r="J14" s="16"/>
      <c r="K14" s="16">
        <v>0</v>
      </c>
      <c r="L14" s="16">
        <f t="shared" si="2"/>
        <v>50</v>
      </c>
      <c r="M14" s="17">
        <f t="shared" si="0"/>
        <v>1326393</v>
      </c>
    </row>
    <row r="15" spans="1:13" ht="30" customHeight="1" x14ac:dyDescent="0.25">
      <c r="A15" s="2" t="s">
        <v>40</v>
      </c>
      <c r="B15" s="2" t="s">
        <v>41</v>
      </c>
      <c r="C15" s="8">
        <v>45392</v>
      </c>
      <c r="D15" s="3" t="s">
        <v>42</v>
      </c>
      <c r="E15" s="6">
        <v>802.5</v>
      </c>
      <c r="F15" s="8">
        <v>45428</v>
      </c>
      <c r="G15" s="14">
        <v>45399</v>
      </c>
      <c r="H15" s="16">
        <f t="shared" si="1"/>
        <v>-29</v>
      </c>
      <c r="I15" s="16"/>
      <c r="J15" s="16"/>
      <c r="K15" s="16">
        <v>0</v>
      </c>
      <c r="L15" s="16">
        <f t="shared" si="2"/>
        <v>-29</v>
      </c>
      <c r="M15" s="17">
        <f t="shared" si="0"/>
        <v>-23272.5</v>
      </c>
    </row>
    <row r="16" spans="1:13" ht="30" customHeight="1" x14ac:dyDescent="0.25">
      <c r="A16" s="34" t="s">
        <v>43</v>
      </c>
      <c r="B16" s="34" t="s">
        <v>44</v>
      </c>
      <c r="C16" s="35">
        <v>45392</v>
      </c>
      <c r="D16" s="36" t="s">
        <v>42</v>
      </c>
      <c r="E16" s="37">
        <v>185</v>
      </c>
      <c r="F16" s="38">
        <v>45428</v>
      </c>
      <c r="G16" s="14">
        <v>45399</v>
      </c>
      <c r="H16" s="16">
        <f t="shared" si="1"/>
        <v>-29</v>
      </c>
      <c r="I16" s="16"/>
      <c r="J16" s="16"/>
      <c r="K16" s="16">
        <v>0</v>
      </c>
      <c r="L16" s="16">
        <f t="shared" si="2"/>
        <v>-29</v>
      </c>
      <c r="M16" s="17">
        <f t="shared" si="0"/>
        <v>-5365</v>
      </c>
    </row>
    <row r="17" spans="1:13" ht="30" customHeight="1" x14ac:dyDescent="0.25">
      <c r="A17" s="2" t="s">
        <v>48</v>
      </c>
      <c r="B17" s="2" t="s">
        <v>49</v>
      </c>
      <c r="C17" s="8">
        <v>45393</v>
      </c>
      <c r="D17" s="3" t="s">
        <v>47</v>
      </c>
      <c r="E17" s="6">
        <v>94.59</v>
      </c>
      <c r="F17" s="8">
        <v>45429</v>
      </c>
      <c r="G17" s="14">
        <v>45402</v>
      </c>
      <c r="H17" s="16">
        <f t="shared" si="1"/>
        <v>-27</v>
      </c>
      <c r="I17" s="16"/>
      <c r="J17" s="16"/>
      <c r="K17" s="16">
        <v>0</v>
      </c>
      <c r="L17" s="16">
        <f t="shared" si="2"/>
        <v>-27</v>
      </c>
      <c r="M17" s="17">
        <f t="shared" si="0"/>
        <v>-2553.9300000000003</v>
      </c>
    </row>
    <row r="18" spans="1:13" ht="30" customHeight="1" x14ac:dyDescent="0.25">
      <c r="A18" s="26" t="s">
        <v>50</v>
      </c>
      <c r="B18" s="26" t="s">
        <v>51</v>
      </c>
      <c r="C18" s="27">
        <v>45412</v>
      </c>
      <c r="D18" s="28" t="s">
        <v>52</v>
      </c>
      <c r="E18" s="6">
        <v>1556</v>
      </c>
      <c r="F18" s="27">
        <v>45443</v>
      </c>
      <c r="G18" s="14">
        <v>45418</v>
      </c>
      <c r="H18" s="16">
        <f t="shared" si="1"/>
        <v>-25</v>
      </c>
      <c r="I18" s="16"/>
      <c r="J18" s="16"/>
      <c r="K18" s="16">
        <v>0</v>
      </c>
      <c r="L18" s="16">
        <f t="shared" si="2"/>
        <v>-25</v>
      </c>
      <c r="M18" s="17">
        <f t="shared" si="0"/>
        <v>-38900</v>
      </c>
    </row>
    <row r="19" spans="1:13" ht="30" customHeight="1" x14ac:dyDescent="0.25">
      <c r="A19" s="26" t="s">
        <v>53</v>
      </c>
      <c r="B19" s="26" t="s">
        <v>54</v>
      </c>
      <c r="C19" s="27">
        <v>45412</v>
      </c>
      <c r="D19" s="28" t="s">
        <v>52</v>
      </c>
      <c r="E19" s="6">
        <v>300</v>
      </c>
      <c r="F19" s="27">
        <v>45443</v>
      </c>
      <c r="G19" s="14">
        <v>45418</v>
      </c>
      <c r="H19" s="16">
        <f t="shared" si="1"/>
        <v>-25</v>
      </c>
      <c r="I19" s="16"/>
      <c r="J19" s="16"/>
      <c r="K19" s="16">
        <v>0</v>
      </c>
      <c r="L19" s="16">
        <f t="shared" si="2"/>
        <v>-25</v>
      </c>
      <c r="M19" s="17">
        <f t="shared" si="0"/>
        <v>-7500</v>
      </c>
    </row>
    <row r="20" spans="1:13" ht="30" customHeight="1" x14ac:dyDescent="0.25">
      <c r="A20" s="26" t="s">
        <v>55</v>
      </c>
      <c r="B20" s="26" t="s">
        <v>56</v>
      </c>
      <c r="C20" s="27">
        <v>45412</v>
      </c>
      <c r="D20" s="28" t="s">
        <v>52</v>
      </c>
      <c r="E20" s="6">
        <v>1976</v>
      </c>
      <c r="F20" s="27">
        <v>45443</v>
      </c>
      <c r="G20" s="14">
        <v>45418</v>
      </c>
      <c r="H20" s="16">
        <f t="shared" si="1"/>
        <v>-25</v>
      </c>
      <c r="I20" s="16"/>
      <c r="J20" s="16"/>
      <c r="K20" s="16">
        <v>0</v>
      </c>
      <c r="L20" s="16">
        <f t="shared" si="2"/>
        <v>-25</v>
      </c>
      <c r="M20" s="17">
        <f t="shared" si="0"/>
        <v>-49400</v>
      </c>
    </row>
    <row r="21" spans="1:13" ht="30" customHeight="1" x14ac:dyDescent="0.25">
      <c r="A21" s="26" t="s">
        <v>57</v>
      </c>
      <c r="B21" s="26" t="s">
        <v>58</v>
      </c>
      <c r="C21" s="27">
        <v>45412</v>
      </c>
      <c r="D21" s="28" t="s">
        <v>52</v>
      </c>
      <c r="E21" s="6">
        <v>3978.57</v>
      </c>
      <c r="F21" s="27">
        <v>45443</v>
      </c>
      <c r="G21" s="14">
        <v>45418</v>
      </c>
      <c r="H21" s="16">
        <f t="shared" si="1"/>
        <v>-25</v>
      </c>
      <c r="I21" s="16"/>
      <c r="J21" s="16"/>
      <c r="K21" s="16">
        <v>0</v>
      </c>
      <c r="L21" s="16">
        <f t="shared" si="2"/>
        <v>-25</v>
      </c>
      <c r="M21" s="17">
        <f t="shared" si="0"/>
        <v>-99464.25</v>
      </c>
    </row>
    <row r="22" spans="1:13" ht="30" customHeight="1" x14ac:dyDescent="0.25">
      <c r="A22" s="26" t="s">
        <v>59</v>
      </c>
      <c r="B22" s="31">
        <v>1024120699</v>
      </c>
      <c r="C22" s="27">
        <v>45415</v>
      </c>
      <c r="D22" s="28" t="s">
        <v>34</v>
      </c>
      <c r="E22" s="6">
        <v>58.21</v>
      </c>
      <c r="F22" s="8">
        <v>45445</v>
      </c>
      <c r="G22" s="14">
        <v>45418</v>
      </c>
      <c r="H22" s="16">
        <f t="shared" si="1"/>
        <v>-27</v>
      </c>
      <c r="I22" s="16"/>
      <c r="J22" s="16"/>
      <c r="K22" s="16">
        <v>0</v>
      </c>
      <c r="L22" s="16">
        <f t="shared" si="2"/>
        <v>-27</v>
      </c>
      <c r="M22" s="17">
        <f t="shared" si="0"/>
        <v>-1571.67</v>
      </c>
    </row>
    <row r="23" spans="1:13" ht="30" customHeight="1" x14ac:dyDescent="0.25">
      <c r="A23" s="26" t="s">
        <v>60</v>
      </c>
      <c r="B23" s="32" t="s">
        <v>61</v>
      </c>
      <c r="C23" s="27">
        <v>45419</v>
      </c>
      <c r="D23" s="28" t="s">
        <v>62</v>
      </c>
      <c r="E23" s="6">
        <v>450</v>
      </c>
      <c r="F23" s="8">
        <v>45452</v>
      </c>
      <c r="G23" s="14">
        <v>45425</v>
      </c>
      <c r="H23" s="16">
        <f t="shared" si="1"/>
        <v>-27</v>
      </c>
      <c r="I23" s="16"/>
      <c r="J23" s="16"/>
      <c r="K23" s="16">
        <v>0</v>
      </c>
      <c r="L23" s="16">
        <f t="shared" si="2"/>
        <v>-27</v>
      </c>
      <c r="M23" s="17">
        <f t="shared" si="0"/>
        <v>-12150</v>
      </c>
    </row>
    <row r="24" spans="1:13" ht="30" customHeight="1" x14ac:dyDescent="0.25">
      <c r="A24" s="26" t="s">
        <v>63</v>
      </c>
      <c r="B24" s="29" t="s">
        <v>64</v>
      </c>
      <c r="C24" s="27">
        <v>45425</v>
      </c>
      <c r="D24" s="28" t="s">
        <v>22</v>
      </c>
      <c r="E24" s="6">
        <v>300</v>
      </c>
      <c r="F24" s="8">
        <v>45455</v>
      </c>
      <c r="G24" s="14">
        <v>45428</v>
      </c>
      <c r="H24" s="16">
        <f t="shared" si="1"/>
        <v>-27</v>
      </c>
      <c r="I24" s="16"/>
      <c r="J24" s="16"/>
      <c r="K24" s="16">
        <v>0</v>
      </c>
      <c r="L24" s="16">
        <f t="shared" si="2"/>
        <v>-27</v>
      </c>
      <c r="M24" s="17">
        <f t="shared" si="0"/>
        <v>-8100</v>
      </c>
    </row>
    <row r="25" spans="1:13" ht="30" customHeight="1" x14ac:dyDescent="0.25">
      <c r="A25" s="26" t="s">
        <v>65</v>
      </c>
      <c r="B25" s="30" t="s">
        <v>66</v>
      </c>
      <c r="C25" s="27">
        <v>45418</v>
      </c>
      <c r="D25" s="28" t="s">
        <v>47</v>
      </c>
      <c r="E25" s="6">
        <v>394.04</v>
      </c>
      <c r="F25" s="8">
        <v>45458</v>
      </c>
      <c r="G25" s="14">
        <v>45429</v>
      </c>
      <c r="H25" s="16">
        <f t="shared" si="1"/>
        <v>-29</v>
      </c>
      <c r="I25" s="16"/>
      <c r="J25" s="16"/>
      <c r="K25" s="16">
        <v>0</v>
      </c>
      <c r="L25" s="16">
        <f t="shared" si="2"/>
        <v>-29</v>
      </c>
      <c r="M25" s="17">
        <f t="shared" si="0"/>
        <v>-11427.16</v>
      </c>
    </row>
    <row r="26" spans="1:13" ht="30" customHeight="1" x14ac:dyDescent="0.25">
      <c r="A26" s="26" t="s">
        <v>68</v>
      </c>
      <c r="B26" s="30" t="s">
        <v>69</v>
      </c>
      <c r="C26" s="27">
        <v>45429</v>
      </c>
      <c r="D26" s="28" t="s">
        <v>72</v>
      </c>
      <c r="E26" s="6">
        <v>299</v>
      </c>
      <c r="F26" s="8">
        <v>45460</v>
      </c>
      <c r="G26" s="14">
        <v>45432</v>
      </c>
      <c r="H26" s="16">
        <f t="shared" si="1"/>
        <v>-28</v>
      </c>
      <c r="I26" s="16"/>
      <c r="J26" s="16"/>
      <c r="K26" s="16">
        <v>0</v>
      </c>
      <c r="L26" s="16">
        <f t="shared" si="2"/>
        <v>-28</v>
      </c>
      <c r="M26" s="17">
        <f t="shared" si="0"/>
        <v>-8372</v>
      </c>
    </row>
    <row r="27" spans="1:13" ht="30" customHeight="1" x14ac:dyDescent="0.25">
      <c r="A27" s="26" t="s">
        <v>70</v>
      </c>
      <c r="B27" s="30" t="s">
        <v>71</v>
      </c>
      <c r="C27" s="27">
        <v>45433</v>
      </c>
      <c r="D27" s="28" t="s">
        <v>67</v>
      </c>
      <c r="E27" s="6">
        <v>1810.18</v>
      </c>
      <c r="F27" s="8">
        <v>45463</v>
      </c>
      <c r="G27" s="14">
        <v>45434</v>
      </c>
      <c r="H27" s="16">
        <f t="shared" si="1"/>
        <v>-29</v>
      </c>
      <c r="I27" s="16"/>
      <c r="J27" s="16"/>
      <c r="K27" s="16">
        <v>0</v>
      </c>
      <c r="L27" s="16">
        <f t="shared" si="2"/>
        <v>-29</v>
      </c>
      <c r="M27" s="17">
        <f t="shared" si="0"/>
        <v>-52495.22</v>
      </c>
    </row>
    <row r="28" spans="1:13" ht="30" customHeight="1" x14ac:dyDescent="0.25">
      <c r="A28" s="26" t="s">
        <v>73</v>
      </c>
      <c r="B28" s="43">
        <v>7</v>
      </c>
      <c r="C28" s="27">
        <v>45439</v>
      </c>
      <c r="D28" s="3" t="s">
        <v>74</v>
      </c>
      <c r="E28" s="6">
        <v>522.54</v>
      </c>
      <c r="F28" s="8">
        <v>45469</v>
      </c>
      <c r="G28" s="14">
        <v>45442</v>
      </c>
      <c r="H28" s="16">
        <f t="shared" si="1"/>
        <v>-27</v>
      </c>
      <c r="I28" s="16"/>
      <c r="J28" s="16"/>
      <c r="K28" s="16">
        <v>0</v>
      </c>
      <c r="L28" s="16">
        <f t="shared" si="2"/>
        <v>-27</v>
      </c>
      <c r="M28" s="17">
        <f t="shared" si="0"/>
        <v>-14108.579999999998</v>
      </c>
    </row>
    <row r="29" spans="1:13" ht="30" customHeight="1" x14ac:dyDescent="0.25">
      <c r="A29" s="26" t="s">
        <v>75</v>
      </c>
      <c r="B29" s="29">
        <v>8</v>
      </c>
      <c r="C29" s="27">
        <v>45439</v>
      </c>
      <c r="D29" s="28" t="s">
        <v>74</v>
      </c>
      <c r="E29" s="6">
        <v>585.24</v>
      </c>
      <c r="F29" s="8">
        <v>45469</v>
      </c>
      <c r="G29" s="14">
        <v>45442</v>
      </c>
      <c r="H29" s="16">
        <f t="shared" si="1"/>
        <v>-27</v>
      </c>
      <c r="I29" s="16"/>
      <c r="J29" s="16"/>
      <c r="K29" s="16">
        <v>0</v>
      </c>
      <c r="L29" s="16">
        <f t="shared" si="2"/>
        <v>-27</v>
      </c>
      <c r="M29" s="17">
        <f t="shared" si="0"/>
        <v>-15801.48</v>
      </c>
    </row>
    <row r="30" spans="1:13" ht="30" customHeight="1" x14ac:dyDescent="0.25">
      <c r="A30" s="26" t="s">
        <v>76</v>
      </c>
      <c r="B30" s="29" t="s">
        <v>77</v>
      </c>
      <c r="C30" s="27">
        <v>45439</v>
      </c>
      <c r="D30" s="28" t="s">
        <v>78</v>
      </c>
      <c r="E30" s="6">
        <v>215</v>
      </c>
      <c r="F30" s="27">
        <v>45439</v>
      </c>
      <c r="G30" s="14">
        <v>45442</v>
      </c>
      <c r="H30" s="16">
        <f t="shared" si="1"/>
        <v>3</v>
      </c>
      <c r="I30" s="16"/>
      <c r="J30" s="16"/>
      <c r="K30" s="16">
        <v>0</v>
      </c>
      <c r="L30" s="16">
        <f t="shared" si="2"/>
        <v>3</v>
      </c>
      <c r="M30" s="17">
        <f t="shared" si="0"/>
        <v>645</v>
      </c>
    </row>
    <row r="31" spans="1:13" ht="30" customHeight="1" x14ac:dyDescent="0.25">
      <c r="A31" s="26" t="s">
        <v>79</v>
      </c>
      <c r="B31" s="41">
        <v>0.2</v>
      </c>
      <c r="C31" s="27">
        <v>45437</v>
      </c>
      <c r="D31" s="28" t="s">
        <v>80</v>
      </c>
      <c r="E31" s="6">
        <v>459.76</v>
      </c>
      <c r="F31" s="8">
        <v>45471</v>
      </c>
      <c r="G31" s="14">
        <v>45442</v>
      </c>
      <c r="H31" s="16">
        <f t="shared" si="1"/>
        <v>-29</v>
      </c>
      <c r="I31" s="16"/>
      <c r="J31" s="16"/>
      <c r="K31" s="16">
        <v>0</v>
      </c>
      <c r="L31" s="16">
        <f t="shared" si="2"/>
        <v>-29</v>
      </c>
      <c r="M31" s="17">
        <f t="shared" si="0"/>
        <v>-13333.039999999999</v>
      </c>
    </row>
    <row r="32" spans="1:13" ht="30" customHeight="1" x14ac:dyDescent="0.25">
      <c r="A32" s="2" t="s">
        <v>81</v>
      </c>
      <c r="B32" s="2" t="s">
        <v>82</v>
      </c>
      <c r="C32" s="8">
        <v>45435</v>
      </c>
      <c r="D32" s="3" t="s">
        <v>83</v>
      </c>
      <c r="E32" s="6">
        <v>8300</v>
      </c>
      <c r="F32" s="8">
        <v>45472</v>
      </c>
      <c r="G32" s="14">
        <v>45444</v>
      </c>
      <c r="H32" s="16">
        <f t="shared" si="1"/>
        <v>-28</v>
      </c>
      <c r="I32" s="16"/>
      <c r="J32" s="16"/>
      <c r="K32" s="16">
        <v>0</v>
      </c>
      <c r="L32" s="16">
        <f t="shared" si="2"/>
        <v>-28</v>
      </c>
      <c r="M32" s="17">
        <f t="shared" si="0"/>
        <v>-232400</v>
      </c>
    </row>
    <row r="33" spans="1:13" ht="30" customHeight="1" x14ac:dyDescent="0.25">
      <c r="A33" s="2" t="s">
        <v>84</v>
      </c>
      <c r="B33" s="2" t="s">
        <v>85</v>
      </c>
      <c r="C33" s="8">
        <v>45442</v>
      </c>
      <c r="D33" s="3" t="s">
        <v>86</v>
      </c>
      <c r="E33" s="6">
        <v>3900</v>
      </c>
      <c r="F33" s="8">
        <v>45473</v>
      </c>
      <c r="G33" s="14">
        <v>45444</v>
      </c>
      <c r="H33" s="16">
        <f t="shared" si="1"/>
        <v>-29</v>
      </c>
      <c r="I33" s="16"/>
      <c r="J33" s="16"/>
      <c r="K33" s="16">
        <v>0</v>
      </c>
      <c r="L33" s="16">
        <f t="shared" si="2"/>
        <v>-29</v>
      </c>
      <c r="M33" s="17">
        <f t="shared" si="0"/>
        <v>-113100</v>
      </c>
    </row>
    <row r="34" spans="1:13" ht="30" customHeight="1" x14ac:dyDescent="0.25">
      <c r="A34" s="26" t="s">
        <v>87</v>
      </c>
      <c r="B34" s="32" t="s">
        <v>88</v>
      </c>
      <c r="C34" s="27">
        <v>45443</v>
      </c>
      <c r="D34" s="28" t="s">
        <v>89</v>
      </c>
      <c r="E34" s="6">
        <v>807.23</v>
      </c>
      <c r="F34" s="8">
        <v>45473</v>
      </c>
      <c r="G34" s="14">
        <v>45448</v>
      </c>
      <c r="H34" s="16">
        <f t="shared" si="1"/>
        <v>-25</v>
      </c>
      <c r="I34" s="16"/>
      <c r="J34" s="16"/>
      <c r="K34" s="16">
        <v>0</v>
      </c>
      <c r="L34" s="16">
        <f t="shared" si="2"/>
        <v>-25</v>
      </c>
      <c r="M34" s="17">
        <f t="shared" si="0"/>
        <v>-20180.75</v>
      </c>
    </row>
    <row r="35" spans="1:13" ht="30" customHeight="1" x14ac:dyDescent="0.25">
      <c r="A35" s="26" t="s">
        <v>87</v>
      </c>
      <c r="B35" s="32" t="s">
        <v>88</v>
      </c>
      <c r="C35" s="27">
        <v>45443</v>
      </c>
      <c r="D35" s="28" t="s">
        <v>89</v>
      </c>
      <c r="E35" s="6">
        <v>0.04</v>
      </c>
      <c r="F35" s="8">
        <v>45473</v>
      </c>
      <c r="G35" s="14">
        <v>45457</v>
      </c>
      <c r="H35" s="16">
        <f t="shared" si="1"/>
        <v>-16</v>
      </c>
      <c r="I35" s="16"/>
      <c r="J35" s="16"/>
      <c r="K35" s="16">
        <v>0</v>
      </c>
      <c r="L35" s="16">
        <f t="shared" si="2"/>
        <v>-16</v>
      </c>
      <c r="M35" s="17">
        <f t="shared" si="0"/>
        <v>-0.64</v>
      </c>
    </row>
    <row r="36" spans="1:13" ht="30" customHeight="1" x14ac:dyDescent="0.25">
      <c r="A36" s="26" t="s">
        <v>90</v>
      </c>
      <c r="B36" s="32" t="s">
        <v>91</v>
      </c>
      <c r="C36" s="27">
        <v>45442</v>
      </c>
      <c r="D36" s="28" t="s">
        <v>74</v>
      </c>
      <c r="E36" s="6">
        <v>1250.4100000000001</v>
      </c>
      <c r="F36" s="8">
        <v>45472</v>
      </c>
      <c r="G36" s="14">
        <v>45446</v>
      </c>
      <c r="H36" s="16">
        <f t="shared" si="1"/>
        <v>-26</v>
      </c>
      <c r="I36" s="16"/>
      <c r="J36" s="16"/>
      <c r="K36" s="16">
        <v>0</v>
      </c>
      <c r="L36" s="16">
        <f t="shared" si="2"/>
        <v>-26</v>
      </c>
      <c r="M36" s="17">
        <f t="shared" si="0"/>
        <v>-32510.660000000003</v>
      </c>
    </row>
    <row r="37" spans="1:13" ht="30" customHeight="1" x14ac:dyDescent="0.25">
      <c r="A37" s="26" t="s">
        <v>92</v>
      </c>
      <c r="B37" s="32" t="s">
        <v>93</v>
      </c>
      <c r="C37" s="27">
        <v>45442</v>
      </c>
      <c r="D37" s="28" t="s">
        <v>74</v>
      </c>
      <c r="E37" s="6">
        <v>1302.05</v>
      </c>
      <c r="F37" s="8">
        <v>45472</v>
      </c>
      <c r="G37" s="14">
        <v>45446</v>
      </c>
      <c r="H37" s="16">
        <f t="shared" si="1"/>
        <v>-26</v>
      </c>
      <c r="I37" s="16"/>
      <c r="J37" s="16"/>
      <c r="K37" s="16">
        <v>0</v>
      </c>
      <c r="L37" s="16">
        <f t="shared" si="2"/>
        <v>-26</v>
      </c>
      <c r="M37" s="17">
        <f t="shared" si="0"/>
        <v>-33853.299999999996</v>
      </c>
    </row>
    <row r="38" spans="1:13" ht="30" customHeight="1" x14ac:dyDescent="0.25">
      <c r="A38" s="26" t="s">
        <v>94</v>
      </c>
      <c r="B38" s="32" t="s">
        <v>95</v>
      </c>
      <c r="C38" s="27">
        <v>45443</v>
      </c>
      <c r="D38" s="28" t="s">
        <v>80</v>
      </c>
      <c r="E38" s="6">
        <v>881.23</v>
      </c>
      <c r="F38" s="8">
        <v>45473</v>
      </c>
      <c r="G38" s="14">
        <v>45446</v>
      </c>
      <c r="H38" s="16">
        <f t="shared" si="1"/>
        <v>-27</v>
      </c>
      <c r="I38" s="16"/>
      <c r="J38" s="16"/>
      <c r="K38" s="16">
        <v>0</v>
      </c>
      <c r="L38" s="16">
        <f t="shared" si="2"/>
        <v>-27</v>
      </c>
      <c r="M38" s="17">
        <f t="shared" si="0"/>
        <v>-23793.21</v>
      </c>
    </row>
    <row r="39" spans="1:13" ht="30" customHeight="1" x14ac:dyDescent="0.25">
      <c r="A39" s="26" t="s">
        <v>96</v>
      </c>
      <c r="B39" s="32" t="s">
        <v>97</v>
      </c>
      <c r="C39" s="27">
        <v>45443</v>
      </c>
      <c r="D39" s="28" t="s">
        <v>80</v>
      </c>
      <c r="E39" s="6">
        <v>390.05</v>
      </c>
      <c r="F39" s="8">
        <v>45473</v>
      </c>
      <c r="G39" s="14">
        <v>45446</v>
      </c>
      <c r="H39" s="16">
        <f t="shared" si="1"/>
        <v>-27</v>
      </c>
      <c r="I39" s="16"/>
      <c r="J39" s="16"/>
      <c r="K39" s="16">
        <v>0</v>
      </c>
      <c r="L39" s="16">
        <f t="shared" si="2"/>
        <v>-27</v>
      </c>
      <c r="M39" s="17">
        <f t="shared" si="0"/>
        <v>-10531.35</v>
      </c>
    </row>
    <row r="40" spans="1:13" ht="30" customHeight="1" x14ac:dyDescent="0.25">
      <c r="A40" s="26" t="s">
        <v>98</v>
      </c>
      <c r="B40" s="32" t="s">
        <v>99</v>
      </c>
      <c r="C40" s="27">
        <v>45443</v>
      </c>
      <c r="D40" s="28" t="s">
        <v>80</v>
      </c>
      <c r="E40" s="6">
        <v>1375.49</v>
      </c>
      <c r="F40" s="8">
        <v>45473</v>
      </c>
      <c r="G40" s="14">
        <v>45446</v>
      </c>
      <c r="H40" s="16">
        <f t="shared" si="1"/>
        <v>-27</v>
      </c>
      <c r="I40" s="16"/>
      <c r="J40" s="16"/>
      <c r="K40" s="16">
        <v>0</v>
      </c>
      <c r="L40" s="16">
        <f t="shared" si="2"/>
        <v>-27</v>
      </c>
      <c r="M40" s="17">
        <f t="shared" si="0"/>
        <v>-37138.230000000003</v>
      </c>
    </row>
    <row r="41" spans="1:13" ht="30" customHeight="1" x14ac:dyDescent="0.25">
      <c r="A41" s="26" t="s">
        <v>100</v>
      </c>
      <c r="B41" s="32" t="s">
        <v>101</v>
      </c>
      <c r="C41" s="27">
        <v>45443</v>
      </c>
      <c r="D41" s="28" t="s">
        <v>80</v>
      </c>
      <c r="E41" s="6">
        <v>905.54</v>
      </c>
      <c r="F41" s="8">
        <v>45473</v>
      </c>
      <c r="G41" s="14">
        <v>45446</v>
      </c>
      <c r="H41" s="16">
        <f t="shared" si="1"/>
        <v>-27</v>
      </c>
      <c r="I41" s="16"/>
      <c r="J41" s="16"/>
      <c r="K41" s="16">
        <v>0</v>
      </c>
      <c r="L41" s="16">
        <f t="shared" si="2"/>
        <v>-27</v>
      </c>
      <c r="M41" s="17">
        <f t="shared" si="0"/>
        <v>-24449.579999999998</v>
      </c>
    </row>
    <row r="42" spans="1:13" ht="30" customHeight="1" x14ac:dyDescent="0.25">
      <c r="A42" s="26" t="s">
        <v>102</v>
      </c>
      <c r="B42" s="26" t="s">
        <v>103</v>
      </c>
      <c r="C42" s="27">
        <v>45443</v>
      </c>
      <c r="D42" s="28" t="s">
        <v>67</v>
      </c>
      <c r="E42" s="6">
        <v>1072.9100000000001</v>
      </c>
      <c r="F42" s="8">
        <v>45473</v>
      </c>
      <c r="G42" s="14">
        <v>45429</v>
      </c>
      <c r="H42" s="16">
        <f t="shared" si="1"/>
        <v>-44</v>
      </c>
      <c r="I42" s="16"/>
      <c r="J42" s="16"/>
      <c r="K42" s="16">
        <v>0</v>
      </c>
      <c r="L42" s="16">
        <f t="shared" si="2"/>
        <v>-44</v>
      </c>
      <c r="M42" s="17">
        <f t="shared" si="0"/>
        <v>-47208.04</v>
      </c>
    </row>
    <row r="43" spans="1:13" ht="30" customHeight="1" x14ac:dyDescent="0.25">
      <c r="A43" s="26" t="s">
        <v>104</v>
      </c>
      <c r="B43" s="26" t="s">
        <v>105</v>
      </c>
      <c r="C43" s="27">
        <v>45443</v>
      </c>
      <c r="D43" s="28" t="s">
        <v>52</v>
      </c>
      <c r="E43" s="6">
        <v>1349</v>
      </c>
      <c r="F43" s="8">
        <v>45477</v>
      </c>
      <c r="G43" s="14">
        <v>45448</v>
      </c>
      <c r="H43" s="16">
        <f t="shared" si="1"/>
        <v>-29</v>
      </c>
      <c r="I43" s="16"/>
      <c r="J43" s="16"/>
      <c r="K43" s="16">
        <v>0</v>
      </c>
      <c r="L43" s="16">
        <f t="shared" si="2"/>
        <v>-29</v>
      </c>
      <c r="M43" s="17">
        <f t="shared" si="0"/>
        <v>-39121</v>
      </c>
    </row>
    <row r="44" spans="1:13" ht="30" customHeight="1" x14ac:dyDescent="0.25">
      <c r="A44" s="26" t="s">
        <v>106</v>
      </c>
      <c r="B44" s="26" t="s">
        <v>107</v>
      </c>
      <c r="C44" s="27">
        <v>45443</v>
      </c>
      <c r="D44" s="28" t="s">
        <v>52</v>
      </c>
      <c r="E44" s="6">
        <v>1193</v>
      </c>
      <c r="F44" s="8">
        <v>45477</v>
      </c>
      <c r="G44" s="14">
        <v>45448</v>
      </c>
      <c r="H44" s="16">
        <f t="shared" si="1"/>
        <v>-29</v>
      </c>
      <c r="I44" s="16"/>
      <c r="J44" s="16"/>
      <c r="K44" s="16">
        <v>0</v>
      </c>
      <c r="L44" s="16">
        <f t="shared" si="2"/>
        <v>-29</v>
      </c>
      <c r="M44" s="17">
        <f t="shared" si="0"/>
        <v>-34597</v>
      </c>
    </row>
    <row r="45" spans="1:13" ht="30" customHeight="1" x14ac:dyDescent="0.25">
      <c r="A45" s="26" t="s">
        <v>108</v>
      </c>
      <c r="B45" s="26" t="s">
        <v>109</v>
      </c>
      <c r="C45" s="27">
        <v>45443</v>
      </c>
      <c r="D45" s="28" t="s">
        <v>52</v>
      </c>
      <c r="E45" s="6">
        <v>2131</v>
      </c>
      <c r="F45" s="8">
        <v>45477</v>
      </c>
      <c r="G45" s="14">
        <v>45448</v>
      </c>
      <c r="H45" s="16">
        <f t="shared" si="1"/>
        <v>-29</v>
      </c>
      <c r="I45" s="16"/>
      <c r="J45" s="16"/>
      <c r="K45" s="16">
        <v>0</v>
      </c>
      <c r="L45" s="16">
        <f t="shared" si="2"/>
        <v>-29</v>
      </c>
      <c r="M45" s="17">
        <f t="shared" si="0"/>
        <v>-61799</v>
      </c>
    </row>
    <row r="46" spans="1:13" ht="30" customHeight="1" x14ac:dyDescent="0.25">
      <c r="A46" s="26" t="s">
        <v>110</v>
      </c>
      <c r="B46" s="29" t="s">
        <v>111</v>
      </c>
      <c r="C46" s="27">
        <v>45443</v>
      </c>
      <c r="D46" s="28" t="s">
        <v>52</v>
      </c>
      <c r="E46" s="6">
        <v>4393.2700000000004</v>
      </c>
      <c r="F46" s="8">
        <v>45477</v>
      </c>
      <c r="G46" s="14">
        <v>45448</v>
      </c>
      <c r="H46" s="16">
        <f t="shared" si="1"/>
        <v>-29</v>
      </c>
      <c r="I46" s="16"/>
      <c r="J46" s="16"/>
      <c r="K46" s="16">
        <v>0</v>
      </c>
      <c r="L46" s="16">
        <f t="shared" si="2"/>
        <v>-29</v>
      </c>
      <c r="M46" s="17">
        <f t="shared" si="0"/>
        <v>-127404.83000000002</v>
      </c>
    </row>
    <row r="47" spans="1:13" ht="30" customHeight="1" x14ac:dyDescent="0.25">
      <c r="A47" s="2" t="s">
        <v>112</v>
      </c>
      <c r="B47" s="2" t="s">
        <v>113</v>
      </c>
      <c r="C47" s="8">
        <v>45443</v>
      </c>
      <c r="D47" s="3" t="s">
        <v>114</v>
      </c>
      <c r="E47" s="6">
        <v>208</v>
      </c>
      <c r="F47" s="8">
        <v>45479</v>
      </c>
      <c r="G47" s="14">
        <v>45453</v>
      </c>
      <c r="H47" s="16">
        <f t="shared" si="1"/>
        <v>-26</v>
      </c>
      <c r="I47" s="16"/>
      <c r="J47" s="16"/>
      <c r="K47" s="16">
        <v>0</v>
      </c>
      <c r="L47" s="16">
        <f t="shared" si="2"/>
        <v>-26</v>
      </c>
      <c r="M47" s="17">
        <f t="shared" si="0"/>
        <v>-5408</v>
      </c>
    </row>
    <row r="48" spans="1:13" ht="30" customHeight="1" x14ac:dyDescent="0.25">
      <c r="A48" s="2" t="s">
        <v>115</v>
      </c>
      <c r="B48" s="44">
        <v>1024146834</v>
      </c>
      <c r="C48" s="8">
        <v>45449</v>
      </c>
      <c r="D48" s="3" t="s">
        <v>34</v>
      </c>
      <c r="E48" s="6">
        <v>76</v>
      </c>
      <c r="F48" s="8">
        <v>45479</v>
      </c>
      <c r="G48" s="14">
        <v>45453</v>
      </c>
      <c r="H48" s="16">
        <f t="shared" si="1"/>
        <v>-26</v>
      </c>
      <c r="I48" s="16"/>
      <c r="J48" s="16"/>
      <c r="K48" s="16">
        <v>0</v>
      </c>
      <c r="L48" s="16">
        <f t="shared" si="2"/>
        <v>-26</v>
      </c>
      <c r="M48" s="17">
        <f t="shared" si="0"/>
        <v>-1976</v>
      </c>
    </row>
    <row r="49" spans="1:13" ht="30" customHeight="1" x14ac:dyDescent="0.25">
      <c r="A49" s="26" t="s">
        <v>116</v>
      </c>
      <c r="B49" s="26" t="s">
        <v>117</v>
      </c>
      <c r="C49" s="27">
        <v>45439</v>
      </c>
      <c r="D49" s="28" t="s">
        <v>118</v>
      </c>
      <c r="E49" s="6">
        <v>4000</v>
      </c>
      <c r="F49" s="8">
        <v>45483</v>
      </c>
      <c r="G49" s="14">
        <v>45454</v>
      </c>
      <c r="H49" s="16">
        <f t="shared" si="1"/>
        <v>-29</v>
      </c>
      <c r="I49" s="16"/>
      <c r="J49" s="16"/>
      <c r="K49" s="16">
        <v>0</v>
      </c>
      <c r="L49" s="16">
        <f t="shared" si="2"/>
        <v>-29</v>
      </c>
      <c r="M49" s="17">
        <f t="shared" si="0"/>
        <v>-116000</v>
      </c>
    </row>
    <row r="50" spans="1:13" ht="30" customHeight="1" x14ac:dyDescent="0.25">
      <c r="A50" s="2" t="s">
        <v>119</v>
      </c>
      <c r="B50" s="2" t="s">
        <v>120</v>
      </c>
      <c r="C50" s="8">
        <v>45456</v>
      </c>
      <c r="D50" s="3" t="s">
        <v>83</v>
      </c>
      <c r="E50" s="6">
        <v>3456</v>
      </c>
      <c r="F50" s="8">
        <v>45486</v>
      </c>
      <c r="G50" s="14">
        <v>45457</v>
      </c>
      <c r="H50" s="16">
        <f t="shared" si="1"/>
        <v>-29</v>
      </c>
      <c r="I50" s="16"/>
      <c r="J50" s="16"/>
      <c r="K50" s="16">
        <v>0</v>
      </c>
      <c r="L50" s="16">
        <f t="shared" si="2"/>
        <v>-29</v>
      </c>
      <c r="M50" s="17">
        <f t="shared" si="0"/>
        <v>-100224</v>
      </c>
    </row>
    <row r="51" spans="1:13" ht="30" customHeight="1" x14ac:dyDescent="0.25">
      <c r="A51" s="26" t="s">
        <v>121</v>
      </c>
      <c r="B51" s="26" t="s">
        <v>122</v>
      </c>
      <c r="C51" s="27">
        <v>45467</v>
      </c>
      <c r="D51" s="28" t="s">
        <v>123</v>
      </c>
      <c r="E51" s="6">
        <v>225</v>
      </c>
      <c r="F51" s="8">
        <v>45498</v>
      </c>
      <c r="G51" s="14">
        <v>45469</v>
      </c>
      <c r="H51" s="16">
        <f t="shared" si="1"/>
        <v>-29</v>
      </c>
      <c r="I51" s="16"/>
      <c r="J51" s="16"/>
      <c r="K51" s="16">
        <v>0</v>
      </c>
      <c r="L51" s="16">
        <f t="shared" si="2"/>
        <v>-29</v>
      </c>
      <c r="M51" s="17">
        <f t="shared" si="0"/>
        <v>-6525</v>
      </c>
    </row>
    <row r="52" spans="1:13" ht="30" customHeight="1" x14ac:dyDescent="0.25">
      <c r="A52" s="26" t="s">
        <v>124</v>
      </c>
      <c r="B52" s="26" t="s">
        <v>125</v>
      </c>
      <c r="C52" s="27">
        <v>45468</v>
      </c>
      <c r="D52" s="28" t="s">
        <v>126</v>
      </c>
      <c r="E52" s="6">
        <v>2668</v>
      </c>
      <c r="F52" s="8">
        <v>45498</v>
      </c>
      <c r="G52" s="14">
        <v>45469</v>
      </c>
      <c r="H52" s="16">
        <f t="shared" si="1"/>
        <v>-29</v>
      </c>
      <c r="I52" s="16"/>
      <c r="J52" s="16"/>
      <c r="K52" s="16">
        <v>0</v>
      </c>
      <c r="L52" s="16">
        <f t="shared" si="2"/>
        <v>-29</v>
      </c>
      <c r="M52" s="17">
        <f t="shared" si="0"/>
        <v>-77372</v>
      </c>
    </row>
    <row r="54" spans="1:13" x14ac:dyDescent="0.25">
      <c r="D54" s="11" t="s">
        <v>5</v>
      </c>
      <c r="E54" s="12">
        <f>SUM(E7:E52)</f>
        <v>126689.54999999999</v>
      </c>
      <c r="M54" s="13">
        <f>SUM(M7:M52)</f>
        <v>5381364.7299999995</v>
      </c>
    </row>
    <row r="55" spans="1:13" ht="15.75" thickBot="1" x14ac:dyDescent="0.3"/>
    <row r="56" spans="1:13" ht="15.75" thickBot="1" x14ac:dyDescent="0.3">
      <c r="A56" s="51" t="s">
        <v>6</v>
      </c>
      <c r="B56" s="51"/>
      <c r="C56" s="51"/>
      <c r="D56" s="52"/>
      <c r="E56" s="23" t="s">
        <v>19</v>
      </c>
      <c r="F56" s="24">
        <f>SUM(M54/E54)</f>
        <v>42.476784628250712</v>
      </c>
    </row>
  </sheetData>
  <mergeCells count="5">
    <mergeCell ref="A56:D56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2024-07-01T09:09:57Z</cp:lastPrinted>
  <dcterms:created xsi:type="dcterms:W3CDTF">2014-06-06T09:04:24Z</dcterms:created>
  <dcterms:modified xsi:type="dcterms:W3CDTF">2024-07-01T09:10:40Z</dcterms:modified>
</cp:coreProperties>
</file>